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calculator" sheetId="1" r:id="rId1"/>
  </sheets>
  <definedNames>
    <definedName name="_xlnm.Print_Area" localSheetId="0">'calculator'!$A$1:$H$20</definedName>
  </definedNames>
  <calcPr fullCalcOnLoad="1"/>
</workbook>
</file>

<file path=xl/sharedStrings.xml><?xml version="1.0" encoding="utf-8"?>
<sst xmlns="http://schemas.openxmlformats.org/spreadsheetml/2006/main" count="92" uniqueCount="57">
  <si>
    <t>Total Ingredients Weight =</t>
  </si>
  <si>
    <t>Total Product Weight =</t>
  </si>
  <si>
    <t>Pork 100VL</t>
  </si>
  <si>
    <t>Pork 95VL</t>
  </si>
  <si>
    <t>Pork 90 VL</t>
  </si>
  <si>
    <t>Pork 85 VL</t>
  </si>
  <si>
    <t>Pork 80 VL</t>
  </si>
  <si>
    <t>Pork 75 VL</t>
  </si>
  <si>
    <t>Pork 70 VL</t>
  </si>
  <si>
    <t>Pork 65 VL</t>
  </si>
  <si>
    <t>Pork</t>
  </si>
  <si>
    <t>Description</t>
  </si>
  <si>
    <t>Type</t>
  </si>
  <si>
    <t>Meat %</t>
  </si>
  <si>
    <t>Beef</t>
  </si>
  <si>
    <t>kg</t>
  </si>
  <si>
    <t>Beef 100 VL</t>
  </si>
  <si>
    <t>Beef 95 VL</t>
  </si>
  <si>
    <t>Beef 90 VL</t>
  </si>
  <si>
    <t>Beef 85 VL</t>
  </si>
  <si>
    <t>Beef 80 VL</t>
  </si>
  <si>
    <t>Beef 75 VL</t>
  </si>
  <si>
    <t>Beef 70 VL</t>
  </si>
  <si>
    <t>Beef 65 VL</t>
  </si>
  <si>
    <t>Lamb</t>
  </si>
  <si>
    <t>Lamb 100 VL</t>
  </si>
  <si>
    <t>Lamb 95 VL</t>
  </si>
  <si>
    <t>Lamb 90 VL</t>
  </si>
  <si>
    <t>Lamb 85 VL</t>
  </si>
  <si>
    <t>Lamb 80 VL</t>
  </si>
  <si>
    <t>Lamb 75 VL</t>
  </si>
  <si>
    <t>Lamb 70 VL</t>
  </si>
  <si>
    <t>Lamb 65 VL</t>
  </si>
  <si>
    <t>Chicken meat with attached fat and skin</t>
  </si>
  <si>
    <t>Chicken</t>
  </si>
  <si>
    <t>Chicken - non attached fat and skin</t>
  </si>
  <si>
    <t>QUID Declaration</t>
  </si>
  <si>
    <t>%</t>
  </si>
  <si>
    <t>Meat Content - Meat Products Regulations</t>
  </si>
  <si>
    <t>Instructions</t>
  </si>
  <si>
    <t>1) Identify the visual lean figure for each cut of meat used.</t>
  </si>
  <si>
    <t>SMALL BUSINESS MEAT CONTENT CALCULATOR</t>
  </si>
  <si>
    <t>2) Select each cut of meat in the boxes A5 to A11 using the drop down menus</t>
  </si>
  <si>
    <t>3) Enter the weight of each meat cut in the corresponding boxes B5 to B11</t>
  </si>
  <si>
    <t>4) Enter the weight of the final product in box B4</t>
  </si>
  <si>
    <t>5) % of meats will be displayed in boxes C14 to C17</t>
  </si>
  <si>
    <t>6) If required for the minmum meat content, enter the total weight of all meat ingredients in box B3</t>
  </si>
  <si>
    <t xml:space="preserve">7) Minimum meat content will be displayed in box C19 (i.e. Schedule 2, MPR) </t>
  </si>
  <si>
    <t>Pork 60 VL</t>
  </si>
  <si>
    <t>Pork 55 VL</t>
  </si>
  <si>
    <t>Pork 50 VL</t>
  </si>
  <si>
    <t>Beef 60 VL</t>
  </si>
  <si>
    <t>Beef 55 VL</t>
  </si>
  <si>
    <t>Beef 50 VL</t>
  </si>
  <si>
    <t>Lamb 60 VL</t>
  </si>
  <si>
    <t>Lamb 55 VL</t>
  </si>
  <si>
    <t>Lamb 50 VL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</si>
</sst>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4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wrapText="1"/>
    </xf>
    <xf numFmtId="0" fontId="1" fillId="34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wrapText="1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wrapText="1"/>
    </xf>
    <xf numFmtId="0" fontId="1" fillId="35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6" borderId="10" xfId="0" applyFont="1" applyFill="1" applyBorder="1" applyAlignment="1">
      <alignment wrapText="1"/>
    </xf>
    <xf numFmtId="0" fontId="1" fillId="36" borderId="19" xfId="0" applyFont="1" applyFill="1" applyBorder="1" applyAlignment="1">
      <alignment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wrapText="1"/>
    </xf>
    <xf numFmtId="0" fontId="1" fillId="36" borderId="0" xfId="0" applyFont="1" applyFill="1" applyBorder="1" applyAlignment="1">
      <alignment/>
    </xf>
    <xf numFmtId="164" fontId="1" fillId="36" borderId="13" xfId="0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 wrapText="1"/>
    </xf>
    <xf numFmtId="0" fontId="1" fillId="36" borderId="21" xfId="0" applyFont="1" applyFill="1" applyBorder="1" applyAlignment="1">
      <alignment/>
    </xf>
    <xf numFmtId="164" fontId="1" fillId="36" borderId="22" xfId="0" applyNumberFormat="1" applyFont="1" applyFill="1" applyBorder="1" applyAlignment="1">
      <alignment horizontal="center"/>
    </xf>
    <xf numFmtId="0" fontId="2" fillId="37" borderId="23" xfId="0" applyFont="1" applyFill="1" applyBorder="1" applyAlignment="1">
      <alignment wrapText="1"/>
    </xf>
    <xf numFmtId="0" fontId="1" fillId="37" borderId="24" xfId="0" applyFont="1" applyFill="1" applyBorder="1" applyAlignment="1">
      <alignment wrapText="1"/>
    </xf>
    <xf numFmtId="0" fontId="1" fillId="38" borderId="25" xfId="0" applyFont="1" applyFill="1" applyBorder="1" applyAlignment="1">
      <alignment wrapText="1"/>
    </xf>
    <xf numFmtId="0" fontId="1" fillId="38" borderId="26" xfId="0" applyFont="1" applyFill="1" applyBorder="1" applyAlignment="1">
      <alignment/>
    </xf>
    <xf numFmtId="164" fontId="1" fillId="38" borderId="27" xfId="0" applyNumberFormat="1" applyFont="1" applyFill="1" applyBorder="1" applyAlignment="1">
      <alignment horizontal="center"/>
    </xf>
    <xf numFmtId="0" fontId="3" fillId="39" borderId="0" xfId="0" applyFont="1" applyFill="1" applyAlignment="1">
      <alignment horizontal="center" vertical="center" wrapText="1"/>
    </xf>
    <xf numFmtId="0" fontId="1" fillId="37" borderId="24" xfId="0" applyFont="1" applyFill="1" applyBorder="1" applyAlignment="1">
      <alignment horizontal="left" vertical="top" wrapText="1"/>
    </xf>
    <xf numFmtId="0" fontId="1" fillId="37" borderId="28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70" zoomScaleNormal="70" zoomScaleSheetLayoutView="100" zoomScalePageLayoutView="0" workbookViewId="0" topLeftCell="A1">
      <selection activeCell="H16" sqref="H16"/>
    </sheetView>
  </sheetViews>
  <sheetFormatPr defaultColWidth="9.140625" defaultRowHeight="12.75"/>
  <cols>
    <col min="1" max="1" width="46.57421875" style="1" customWidth="1"/>
    <col min="2" max="2" width="17.57421875" style="0" customWidth="1"/>
    <col min="3" max="3" width="7.421875" style="0" bestFit="1" customWidth="1"/>
    <col min="4" max="6" width="5.140625" style="0" hidden="1" customWidth="1"/>
    <col min="7" max="7" width="2.00390625" style="0" hidden="1" customWidth="1"/>
    <col min="8" max="8" width="84.7109375" style="1" customWidth="1"/>
  </cols>
  <sheetData>
    <row r="1" spans="1:8" ht="35.25" customHeight="1" thickBot="1">
      <c r="A1" s="28" t="s">
        <v>41</v>
      </c>
      <c r="B1" s="28"/>
      <c r="C1" s="28"/>
      <c r="D1" s="28"/>
      <c r="E1" s="28"/>
      <c r="F1" s="28"/>
      <c r="G1" s="28"/>
      <c r="H1" s="28"/>
    </row>
    <row r="2" ht="38.25" customHeight="1" thickBot="1">
      <c r="B2" s="13" t="s">
        <v>15</v>
      </c>
    </row>
    <row r="3" spans="1:8" ht="39" customHeight="1">
      <c r="A3" s="5" t="s">
        <v>0</v>
      </c>
      <c r="B3" s="6">
        <v>0</v>
      </c>
      <c r="C3" s="2"/>
      <c r="H3" s="23" t="s">
        <v>39</v>
      </c>
    </row>
    <row r="4" spans="1:8" ht="12.75">
      <c r="A4" s="7" t="s">
        <v>1</v>
      </c>
      <c r="B4" s="8">
        <v>0</v>
      </c>
      <c r="C4" s="2"/>
      <c r="H4" s="24" t="s">
        <v>40</v>
      </c>
    </row>
    <row r="5" spans="1:8" ht="24.75" customHeight="1">
      <c r="A5" s="9"/>
      <c r="B5" s="10">
        <v>0</v>
      </c>
      <c r="C5" s="2"/>
      <c r="D5" t="e">
        <f>VLOOKUP(A5,A30:B67,2,FALSE)</f>
        <v>#N/A</v>
      </c>
      <c r="E5" t="e">
        <f>VLOOKUP(A5,A30:C67,3,FALSE)</f>
        <v>#N/A</v>
      </c>
      <c r="F5" t="e">
        <f aca="true" t="shared" si="0" ref="F5:F11">B5*E5%</f>
        <v>#N/A</v>
      </c>
      <c r="G5">
        <f>SUMIF(D5:D11,"pork",F5:F11)</f>
        <v>0</v>
      </c>
      <c r="H5" s="24" t="s">
        <v>42</v>
      </c>
    </row>
    <row r="6" spans="1:8" ht="25.5" customHeight="1">
      <c r="A6" s="9"/>
      <c r="B6" s="10">
        <v>0</v>
      </c>
      <c r="C6" s="2"/>
      <c r="D6" t="e">
        <f>VLOOKUP(A6,A30:B67,2,FALSE)</f>
        <v>#N/A</v>
      </c>
      <c r="E6" t="e">
        <f>VLOOKUP(A6,A30:C67,3,FALSE)</f>
        <v>#N/A</v>
      </c>
      <c r="F6" t="e">
        <f t="shared" si="0"/>
        <v>#N/A</v>
      </c>
      <c r="G6">
        <f>SUMIF(D5:D11,"beef",F5:F11)</f>
        <v>0</v>
      </c>
      <c r="H6" s="24" t="s">
        <v>43</v>
      </c>
    </row>
    <row r="7" spans="1:8" ht="25.5" customHeight="1">
      <c r="A7" s="9"/>
      <c r="B7" s="10">
        <v>0</v>
      </c>
      <c r="C7" s="2"/>
      <c r="D7" t="e">
        <f>VLOOKUP(A7,A30:B67,2,FALSE)</f>
        <v>#N/A</v>
      </c>
      <c r="E7" t="e">
        <f>VLOOKUP(A7,A30:C67,3,FALSE)</f>
        <v>#N/A</v>
      </c>
      <c r="F7" t="e">
        <f t="shared" si="0"/>
        <v>#N/A</v>
      </c>
      <c r="G7">
        <f>SUMIF(D5:D11,"lamb",F5:F11)</f>
        <v>0</v>
      </c>
      <c r="H7" s="24" t="s">
        <v>44</v>
      </c>
    </row>
    <row r="8" spans="1:8" ht="25.5" customHeight="1">
      <c r="A8" s="9"/>
      <c r="B8" s="10">
        <v>0</v>
      </c>
      <c r="C8" s="2"/>
      <c r="D8" t="e">
        <f>VLOOKUP(A8,A30:B67,2,FALSE)</f>
        <v>#N/A</v>
      </c>
      <c r="E8" t="e">
        <f>VLOOKUP(A8,A30:C67,3,FALSE)</f>
        <v>#N/A</v>
      </c>
      <c r="F8" t="e">
        <f t="shared" si="0"/>
        <v>#N/A</v>
      </c>
      <c r="G8">
        <f>SUMIF(D5:D11,"chicken",F5:F11)</f>
        <v>0</v>
      </c>
      <c r="H8" s="24" t="s">
        <v>45</v>
      </c>
    </row>
    <row r="9" spans="1:8" ht="26.25">
      <c r="A9" s="9"/>
      <c r="B9" s="10">
        <v>0</v>
      </c>
      <c r="C9" s="2"/>
      <c r="D9" t="e">
        <f>VLOOKUP(A9,A30:B67,2,FALSE)</f>
        <v>#N/A</v>
      </c>
      <c r="E9" t="e">
        <f>VLOOKUP(A9,A30:C67,3,FALSE)</f>
        <v>#N/A</v>
      </c>
      <c r="F9" t="e">
        <f t="shared" si="0"/>
        <v>#N/A</v>
      </c>
      <c r="G9">
        <f>SUM(G5:G8)</f>
        <v>0</v>
      </c>
      <c r="H9" s="24" t="s">
        <v>46</v>
      </c>
    </row>
    <row r="10" spans="1:8" ht="24.75" customHeight="1">
      <c r="A10" s="9"/>
      <c r="B10" s="10">
        <v>0</v>
      </c>
      <c r="C10" s="2"/>
      <c r="D10" t="e">
        <f>VLOOKUP(A10,A30:B67,2,FALSE)</f>
        <v>#N/A</v>
      </c>
      <c r="E10" t="e">
        <f>VLOOKUP(A10,A30:C67,3,FALSE)</f>
        <v>#N/A</v>
      </c>
      <c r="F10" t="e">
        <f t="shared" si="0"/>
        <v>#N/A</v>
      </c>
      <c r="H10" s="29" t="s">
        <v>47</v>
      </c>
    </row>
    <row r="11" spans="1:8" ht="25.5" customHeight="1" thickBot="1">
      <c r="A11" s="11"/>
      <c r="B11" s="12">
        <v>0</v>
      </c>
      <c r="C11" s="2"/>
      <c r="D11" t="e">
        <f>VLOOKUP(A11,A30:B67,2,FALSE)</f>
        <v>#N/A</v>
      </c>
      <c r="E11" t="e">
        <f>VLOOKUP(A11,A30:C67,3,FALSE)</f>
        <v>#N/A</v>
      </c>
      <c r="F11" t="e">
        <f t="shared" si="0"/>
        <v>#N/A</v>
      </c>
      <c r="H11" s="30"/>
    </row>
    <row r="12" spans="1:3" ht="13.5" thickBot="1">
      <c r="A12" s="3"/>
      <c r="B12" s="2"/>
      <c r="C12" s="2"/>
    </row>
    <row r="13" spans="1:3" ht="12.75">
      <c r="A13" s="14"/>
      <c r="B13" s="15"/>
      <c r="C13" s="16" t="s">
        <v>37</v>
      </c>
    </row>
    <row r="14" spans="1:3" ht="12.75">
      <c r="A14" s="17" t="s">
        <v>36</v>
      </c>
      <c r="B14" s="18" t="s">
        <v>10</v>
      </c>
      <c r="C14" s="19">
        <f>IF(B4=0,"",G5/B4%)</f>
      </c>
    </row>
    <row r="15" spans="1:3" ht="12.75">
      <c r="A15" s="17"/>
      <c r="B15" s="18" t="s">
        <v>14</v>
      </c>
      <c r="C15" s="19">
        <f>IF(B4=0,"",G6/B4%)</f>
      </c>
    </row>
    <row r="16" spans="1:3" ht="12.75">
      <c r="A16" s="17"/>
      <c r="B16" s="18" t="s">
        <v>24</v>
      </c>
      <c r="C16" s="19">
        <f>IF(B4=0,"",G7/B4%)</f>
      </c>
    </row>
    <row r="17" spans="1:3" ht="13.5" thickBot="1">
      <c r="A17" s="20"/>
      <c r="B17" s="21" t="s">
        <v>34</v>
      </c>
      <c r="C17" s="22">
        <f>IF(B4=0,"",G8/B4%)</f>
      </c>
    </row>
    <row r="18" spans="1:3" ht="13.5" thickBot="1">
      <c r="A18" s="3"/>
      <c r="B18" s="2"/>
      <c r="C18" s="4"/>
    </row>
    <row r="19" spans="1:3" ht="13.5" thickBot="1">
      <c r="A19" s="25" t="s">
        <v>38</v>
      </c>
      <c r="B19" s="26"/>
      <c r="C19" s="27">
        <f>IF(B3=0,"",G9/B4%)</f>
      </c>
    </row>
    <row r="28" spans="1:3" ht="12.75">
      <c r="A28" s="1" t="s">
        <v>11</v>
      </c>
      <c r="B28" t="s">
        <v>12</v>
      </c>
      <c r="C28" t="s">
        <v>13</v>
      </c>
    </row>
    <row r="30" spans="1:3" ht="12.75">
      <c r="A30" s="1" t="s">
        <v>2</v>
      </c>
      <c r="B30" t="s">
        <v>10</v>
      </c>
      <c r="C30">
        <v>100</v>
      </c>
    </row>
    <row r="31" spans="1:3" ht="12.75">
      <c r="A31" s="1" t="s">
        <v>3</v>
      </c>
      <c r="B31" t="s">
        <v>10</v>
      </c>
      <c r="C31">
        <v>100</v>
      </c>
    </row>
    <row r="32" spans="1:3" ht="12.75">
      <c r="A32" s="1" t="s">
        <v>4</v>
      </c>
      <c r="B32" t="s">
        <v>10</v>
      </c>
      <c r="C32">
        <v>100</v>
      </c>
    </row>
    <row r="33" spans="1:3" ht="12.75">
      <c r="A33" s="1" t="s">
        <v>5</v>
      </c>
      <c r="B33" t="s">
        <v>10</v>
      </c>
      <c r="C33">
        <v>100</v>
      </c>
    </row>
    <row r="34" spans="1:3" ht="12.75">
      <c r="A34" s="1" t="s">
        <v>6</v>
      </c>
      <c r="B34" t="s">
        <v>10</v>
      </c>
      <c r="C34">
        <v>100</v>
      </c>
    </row>
    <row r="35" spans="1:3" ht="12.75">
      <c r="A35" s="1" t="s">
        <v>7</v>
      </c>
      <c r="B35" t="s">
        <v>10</v>
      </c>
      <c r="C35">
        <v>96</v>
      </c>
    </row>
    <row r="36" spans="1:3" ht="12.75">
      <c r="A36" s="1" t="s">
        <v>8</v>
      </c>
      <c r="B36" t="s">
        <v>10</v>
      </c>
      <c r="C36">
        <v>90</v>
      </c>
    </row>
    <row r="37" spans="1:3" ht="12.75">
      <c r="A37" s="1" t="s">
        <v>9</v>
      </c>
      <c r="B37" t="s">
        <v>10</v>
      </c>
      <c r="C37">
        <v>84</v>
      </c>
    </row>
    <row r="38" spans="1:3" ht="12.75">
      <c r="A38" s="1" t="s">
        <v>48</v>
      </c>
      <c r="B38" t="s">
        <v>10</v>
      </c>
      <c r="C38">
        <v>77</v>
      </c>
    </row>
    <row r="39" spans="1:3" ht="12.75">
      <c r="A39" s="1" t="s">
        <v>49</v>
      </c>
      <c r="B39" t="s">
        <v>10</v>
      </c>
      <c r="C39">
        <v>70</v>
      </c>
    </row>
    <row r="40" spans="1:3" ht="12.75">
      <c r="A40" s="1" t="s">
        <v>50</v>
      </c>
      <c r="B40" t="s">
        <v>10</v>
      </c>
      <c r="C40">
        <v>64</v>
      </c>
    </row>
    <row r="41" spans="1:3" ht="12.75">
      <c r="A41" s="1" t="s">
        <v>16</v>
      </c>
      <c r="B41" t="s">
        <v>14</v>
      </c>
      <c r="C41">
        <v>100</v>
      </c>
    </row>
    <row r="42" spans="1:3" ht="12.75">
      <c r="A42" s="1" t="s">
        <v>17</v>
      </c>
      <c r="B42" t="s">
        <v>14</v>
      </c>
      <c r="C42">
        <v>100</v>
      </c>
    </row>
    <row r="43" spans="1:3" ht="12.75">
      <c r="A43" s="1" t="s">
        <v>18</v>
      </c>
      <c r="B43" t="s">
        <v>14</v>
      </c>
      <c r="C43">
        <v>100</v>
      </c>
    </row>
    <row r="44" spans="1:3" ht="12.75">
      <c r="A44" s="1" t="s">
        <v>19</v>
      </c>
      <c r="B44" t="s">
        <v>14</v>
      </c>
      <c r="C44">
        <v>100</v>
      </c>
    </row>
    <row r="45" spans="1:3" ht="12.75">
      <c r="A45" s="1" t="s">
        <v>20</v>
      </c>
      <c r="B45" t="s">
        <v>14</v>
      </c>
      <c r="C45">
        <v>96</v>
      </c>
    </row>
    <row r="46" spans="1:3" ht="12.75">
      <c r="A46" s="1" t="s">
        <v>21</v>
      </c>
      <c r="B46" t="s">
        <v>14</v>
      </c>
      <c r="C46">
        <v>90</v>
      </c>
    </row>
    <row r="47" spans="1:3" ht="12.75">
      <c r="A47" s="1" t="s">
        <v>22</v>
      </c>
      <c r="B47" t="s">
        <v>14</v>
      </c>
      <c r="C47">
        <v>84</v>
      </c>
    </row>
    <row r="48" spans="1:3" ht="12.75">
      <c r="A48" s="1" t="s">
        <v>23</v>
      </c>
      <c r="B48" t="s">
        <v>14</v>
      </c>
      <c r="C48">
        <v>78</v>
      </c>
    </row>
    <row r="49" spans="1:3" ht="12.75">
      <c r="A49" s="1" t="s">
        <v>51</v>
      </c>
      <c r="B49" t="s">
        <v>14</v>
      </c>
      <c r="C49">
        <v>72</v>
      </c>
    </row>
    <row r="50" spans="1:3" ht="12.75">
      <c r="A50" s="1" t="s">
        <v>52</v>
      </c>
      <c r="B50" t="s">
        <v>14</v>
      </c>
      <c r="C50">
        <v>66</v>
      </c>
    </row>
    <row r="51" spans="1:3" ht="12.75">
      <c r="A51" s="1" t="s">
        <v>53</v>
      </c>
      <c r="B51" t="s">
        <v>14</v>
      </c>
      <c r="C51">
        <v>60</v>
      </c>
    </row>
    <row r="52" spans="1:3" ht="12.75">
      <c r="A52" s="1" t="s">
        <v>25</v>
      </c>
      <c r="B52" t="s">
        <v>24</v>
      </c>
      <c r="C52">
        <v>100</v>
      </c>
    </row>
    <row r="53" spans="1:3" ht="12.75">
      <c r="A53" s="1" t="s">
        <v>26</v>
      </c>
      <c r="B53" t="s">
        <v>24</v>
      </c>
      <c r="C53">
        <v>100</v>
      </c>
    </row>
    <row r="54" spans="1:3" ht="12.75">
      <c r="A54" s="1" t="s">
        <v>27</v>
      </c>
      <c r="B54" t="s">
        <v>24</v>
      </c>
      <c r="C54">
        <v>100</v>
      </c>
    </row>
    <row r="55" spans="1:3" ht="12.75">
      <c r="A55" s="1" t="s">
        <v>28</v>
      </c>
      <c r="B55" t="s">
        <v>24</v>
      </c>
      <c r="C55">
        <v>100</v>
      </c>
    </row>
    <row r="56" spans="1:3" ht="12.75">
      <c r="A56" s="1" t="s">
        <v>29</v>
      </c>
      <c r="B56" t="s">
        <v>24</v>
      </c>
      <c r="C56">
        <v>96</v>
      </c>
    </row>
    <row r="57" spans="1:3" ht="12.75">
      <c r="A57" s="1" t="s">
        <v>30</v>
      </c>
      <c r="B57" t="s">
        <v>24</v>
      </c>
      <c r="C57">
        <v>90</v>
      </c>
    </row>
    <row r="58" spans="1:3" ht="12.75">
      <c r="A58" s="1" t="s">
        <v>31</v>
      </c>
      <c r="B58" t="s">
        <v>24</v>
      </c>
      <c r="C58">
        <v>84</v>
      </c>
    </row>
    <row r="59" spans="1:3" ht="12.75">
      <c r="A59" s="1" t="s">
        <v>32</v>
      </c>
      <c r="B59" t="s">
        <v>24</v>
      </c>
      <c r="C59">
        <v>78</v>
      </c>
    </row>
    <row r="60" spans="1:3" ht="12.75">
      <c r="A60" s="1" t="s">
        <v>54</v>
      </c>
      <c r="B60" t="s">
        <v>24</v>
      </c>
      <c r="C60">
        <v>72</v>
      </c>
    </row>
    <row r="61" spans="1:3" ht="12.75">
      <c r="A61" s="1" t="s">
        <v>55</v>
      </c>
      <c r="B61" t="s">
        <v>24</v>
      </c>
      <c r="C61">
        <v>66</v>
      </c>
    </row>
    <row r="62" spans="1:3" ht="12.75">
      <c r="A62" s="1" t="s">
        <v>56</v>
      </c>
      <c r="B62" t="s">
        <v>24</v>
      </c>
      <c r="C62">
        <v>60</v>
      </c>
    </row>
    <row r="63" spans="1:3" ht="12.75">
      <c r="A63" s="1" t="s">
        <v>33</v>
      </c>
      <c r="B63" t="s">
        <v>34</v>
      </c>
      <c r="C63">
        <v>100</v>
      </c>
    </row>
    <row r="64" spans="1:3" ht="12.75">
      <c r="A64" s="1" t="s">
        <v>35</v>
      </c>
      <c r="B64" t="s">
        <v>34</v>
      </c>
      <c r="C64">
        <v>0</v>
      </c>
    </row>
  </sheetData>
  <sheetProtection/>
  <mergeCells count="2">
    <mergeCell ref="A1:H1"/>
    <mergeCell ref="H10:H11"/>
  </mergeCells>
  <dataValidations count="1">
    <dataValidation type="list" allowBlank="1" showInputMessage="1" showErrorMessage="1" sqref="A5:A11">
      <formula1>$A$28:$A$64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Somerset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MJHopgood</dc:creator>
  <cp:keywords/>
  <dc:description/>
  <cp:lastModifiedBy>Stephen Derrick</cp:lastModifiedBy>
  <cp:lastPrinted>2003-09-25T13:54:29Z</cp:lastPrinted>
  <dcterms:created xsi:type="dcterms:W3CDTF">2003-07-22T12:43:02Z</dcterms:created>
  <dcterms:modified xsi:type="dcterms:W3CDTF">2012-11-21T10:48:50Z</dcterms:modified>
  <cp:category/>
  <cp:version/>
  <cp:contentType/>
  <cp:contentStatus/>
</cp:coreProperties>
</file>